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USER\Desktop\LOTAIP\2024\ABRIL\"/>
    </mc:Choice>
  </mc:AlternateContent>
  <xr:revisionPtr revIDLastSave="0" documentId="13_ncr:1_{3CE58C95-C5DE-4A82-8E8B-6E41487B2AA9}"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calcPr calcId="191029"/>
  <extLst>
    <ext uri="GoogleSheetsCustomDataVersion2">
      <go:sheetsCustomData xmlns:go="http://customooxmlschemas.google.com/" r:id="rId17" roundtripDataChecksum="L4vuQQRrMQBnJ+T4t4xRCdb3ujbTkFhlxjk1QvZDlJ0="/>
    </ext>
  </extLst>
</workbook>
</file>

<file path=xl/calcChain.xml><?xml version="1.0" encoding="utf-8"?>
<calcChain xmlns="http://schemas.openxmlformats.org/spreadsheetml/2006/main">
  <c r="C35" i="2" l="1"/>
  <c r="C34" i="2"/>
  <c r="C32" i="2"/>
  <c r="C31" i="2"/>
  <c r="C18" i="2"/>
  <c r="C48" i="2"/>
  <c r="C39" i="2"/>
  <c r="C38" i="2"/>
  <c r="C37" i="2"/>
  <c r="C36" i="2"/>
  <c r="C33" i="2"/>
  <c r="C30" i="2"/>
  <c r="C23" i="2"/>
  <c r="C49" i="2" l="1"/>
  <c r="C47" i="2"/>
  <c r="C46" i="2"/>
  <c r="C44" i="2"/>
  <c r="C42" i="2"/>
  <c r="C41" i="2"/>
  <c r="C40" i="2"/>
  <c r="C29" i="2"/>
  <c r="C28" i="2"/>
  <c r="C27" i="2"/>
  <c r="C26" i="2"/>
  <c r="C22" i="2"/>
  <c r="C20" i="2"/>
  <c r="C19" i="2"/>
  <c r="C16" i="2"/>
  <c r="C15" i="2"/>
  <c r="C14" i="2"/>
  <c r="C13" i="2"/>
  <c r="C12" i="2"/>
  <c r="C11" i="2"/>
  <c r="C10" i="2"/>
  <c r="C8" i="2"/>
  <c r="C7" i="2"/>
  <c r="C6" i="2"/>
  <c r="C5" i="2"/>
  <c r="C4" i="2"/>
  <c r="C3" i="2"/>
  <c r="C2" i="2"/>
</calcChain>
</file>

<file path=xl/sharedStrings.xml><?xml version="1.0" encoding="utf-8"?>
<sst xmlns="http://schemas.openxmlformats.org/spreadsheetml/2006/main" count="227" uniqueCount="81">
  <si>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</si>
  <si>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</si>
  <si>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</si>
  <si>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</si>
  <si>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</si>
  <si>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</si>
  <si>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</si>
  <si>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</si>
  <si>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</si>
  <si>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</si>
  <si>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</si>
  <si>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</si>
  <si>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</si>
  <si>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</si>
  <si>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</si>
  <si>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</si>
  <si>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</si>
  <si>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</si>
  <si>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</si>
  <si>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</si>
  <si>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</si>
  <si>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</si>
  <si>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</si>
  <si>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</si>
  <si>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</si>
  <si>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</si>
  <si>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</si>
  <si>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</si>
  <si>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</si>
  <si>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</si>
  <si>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</si>
  <si>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</si>
  <si>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</si>
  <si>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</si>
  <si>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</si>
  <si>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</si>
  <si>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</si>
  <si>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</si>
  <si>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</si>
  <si>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</si>
  <si>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</si>
  <si>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</si>
  <si>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</si>
  <si>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</si>
  <si>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</si>
  <si>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</si>
  <si>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</si>
  <si>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</si>
  <si>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</si>
  <si>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</si>
  <si>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</si>
  <si>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</si>
  <si>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</si>
  <si>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</si>
  <si>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</si>
  <si>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</si>
  <si>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</si>
  <si>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</si>
  <si>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</si>
  <si>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</si>
  <si>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</si>
  <si>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</si>
  <si>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</si>
  <si>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</si>
  <si>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</si>
  <si>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</si>
  <si>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</si>
  <si>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</si>
  <si>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</si>
  <si>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</si>
  <si>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</si>
  <si>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</si>
  <si>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</si>
  <si>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</si>
  <si>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</si>
  <si>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</si>
  <si>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</si>
  <si>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</si>
  <si>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</si>
  <si>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ABRIL-2024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</si>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</sst>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11"/>
      <name val="Century Gothic"/>
      <family val="2"/>
    </font>
    <font>
      <u/>
      <sz val="8"/>
      <color theme="10"/>
      <name val="Calibri"/>
      <family val="2"/>
    </font>
    <font>
      <sz val="8"/>
      <name val="Calibri"/>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5">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0" applyFont="1" applyBorder="1" applyAlignment="1">
      <alignmen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3"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wrapText="1"/>
    </xf>
    <xf numFmtId="0" fontId="11" fillId="0" borderId="2" xfId="2" applyFont="1" applyBorder="1" applyAlignment="1">
      <alignment horizontal="left" vertical="center" wrapText="1"/>
    </xf>
    <xf numFmtId="0" fontId="12" fillId="0" borderId="2" xfId="0" applyFont="1" applyBorder="1" applyAlignment="1">
      <alignment vertical="center"/>
    </xf>
    <xf numFmtId="0" fontId="13" fillId="0" borderId="2" xfId="0" applyFont="1" applyBorder="1" applyAlignment="1">
      <alignment vertical="center"/>
    </xf>
    <xf numFmtId="17" fontId="1" fillId="0" borderId="1" xfId="0" quotePrefix="1" applyNumberFormat="1" applyFont="1" applyBorder="1" applyAlignment="1">
      <alignment horizontal="center" vertical="center" wrapText="1"/>
    </xf>
    <xf numFmtId="164" fontId="8" fillId="0" borderId="0" xfId="0" applyNumberFormat="1" applyFont="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4-CRONOGRAMA\CRONOGRAMA%20DGDSE%202024.xlsx" TargetMode="External"/><Relationship Id="rId1" Type="http://schemas.openxmlformats.org/officeDocument/2006/relationships/externalLinkPath" Target="/Users/USER/Desktop/POA-2024/PAPP-2024-CRONOGRAMA/CRONOGRAMA%20DGDSE%20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DGDSE%202024.xlsx" TargetMode="External"/><Relationship Id="rId1" Type="http://schemas.openxmlformats.org/officeDocument/2006/relationships/externalLinkPath" Target="/Users/USER/Desktop/REFORMAS%20ABRIL-OOPP-AAPP-PLANIFICACION/CRONOGRAMA%20DGDSE%202024.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AA%20PP%20-2024.xlsx" TargetMode="External"/><Relationship Id="rId1" Type="http://schemas.openxmlformats.org/officeDocument/2006/relationships/externalLinkPath" Target="/Users/USER/Desktop/REFORMAS%20ABRIL-OOPP-AAPP-PLANIFICACION/CRONOGRAMA%20AA%20PP%20-2024.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ADMINISTRATIVO-2024.xlsx" TargetMode="External"/><Relationship Id="rId1" Type="http://schemas.openxmlformats.org/officeDocument/2006/relationships/externalLinkPath" Target="/Users/USER/Desktop/REFORMAS%20ABRIL-OOPP-AAPP-PLANIFICACION/CRONOGRAMA%20ADMINISTRATIVO-2024.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ALINEADO%20PAPP%202024%20GENERAL-01.xlsx" TargetMode="External"/><Relationship Id="rId1" Type="http://schemas.openxmlformats.org/officeDocument/2006/relationships/externalLinkPath" Target="/Users/USER/Desktop/REFORMAS%20ABRIL-OOPP-AAPP-PLANIFICACION/ALINEADO%20PAPP%202024%20GENERAL-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OA-2024\PAPP-2024-CRONOGRAMA\REPROGRAMACION%2001%20DGDSE\REP-01-CRONOGRAMA%20DGDSE%202024.xlsx" TargetMode="External"/><Relationship Id="rId1" Type="http://schemas.openxmlformats.org/officeDocument/2006/relationships/externalLinkPath" Target="/Users/USER/Desktop/POA-2024/PAPP-2024-CRONOGRAMA/REPROGRAMACION%2001%20DGDSE/REP-01-CRONOGRAMA%20DGDSE%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MBIENTAL%202024.xlsx" TargetMode="External"/><Relationship Id="rId1" Type="http://schemas.openxmlformats.org/officeDocument/2006/relationships/externalLinkPath" Target="/Users/USER/Desktop/POA-2024/PAPP-2024-CRONOGRAMA/CRONOGRAMA%20AMBIENTAL%20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4-CRONOGRAMA\CRONOGRAMA%20ADMINISTRATIVO-2024.xlsx" TargetMode="External"/><Relationship Id="rId1" Type="http://schemas.openxmlformats.org/officeDocument/2006/relationships/externalLinkPath" Target="/Users/USER/Desktop/POA-2024/PAPP-2024-CRONOGRAMA/CRONOGRAMA%20ADMINISTRATIVO-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4-CRONOGRAMA\CRONOGRAMA%20FINANCIERO-2024.xlsx" TargetMode="External"/><Relationship Id="rId1" Type="http://schemas.openxmlformats.org/officeDocument/2006/relationships/externalLinkPath" Target="/Users/USER/Desktop/POA-2024/PAPP-2024-CRONOGRAMA/CRONOGRAMA%20FINANCIERO-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4-CRONOGRAMA\CRONOGRAMA%20COMUNICACION%202024.xlsx" TargetMode="External"/><Relationship Id="rId1" Type="http://schemas.openxmlformats.org/officeDocument/2006/relationships/externalLinkPath" Target="/Users/USER/Desktop/POA-2024/PAPP-2024-CRONOGRAMA/CRONOGRAMA%20COMUNICACION%20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PLANIFICACION-2024.xlsx" TargetMode="External"/><Relationship Id="rId1" Type="http://schemas.openxmlformats.org/officeDocument/2006/relationships/externalLinkPath" Target="/Users/USER/Desktop/REFORMAS%20ABRIL-OOPP-AAPP-PLANIFICACION/CRONOGRAMA%20PLANIFICACION-2024.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OOPP-2024.xlsx" TargetMode="External"/><Relationship Id="rId1" Type="http://schemas.openxmlformats.org/officeDocument/2006/relationships/externalLinkPath" Target="/Users/USER/Desktop/REFORMAS%20ABRIL-OOPP-AAPP-PLANIFICACION/CRONOGRAMA%20OOPP-2024.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USER\Desktop\REFORMAS%20ABRIL-OOPP-AAPP-PLANIFICACION\CRONOGRAMA%20AMBIENTAL%202024.xlsx" TargetMode="External"/><Relationship Id="rId1" Type="http://schemas.openxmlformats.org/officeDocument/2006/relationships/externalLinkPath" Target="/Users/USER/Desktop/REFORMAS%20ABRIL-OOPP-AAPP-PLANIFICACION/CRONOGRAMA%20AMBIENT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9">
          <cell r="F9">
            <v>4500</v>
          </cell>
          <cell r="V9">
            <v>0</v>
          </cell>
        </row>
        <row r="12">
          <cell r="V12">
            <v>0</v>
          </cell>
        </row>
        <row r="17">
          <cell r="V17">
            <v>377.77777777777777</v>
          </cell>
        </row>
        <row r="20">
          <cell r="V20">
            <v>2232.1944444444443</v>
          </cell>
        </row>
        <row r="34">
          <cell r="V34">
            <v>2083.3333333333335</v>
          </cell>
        </row>
        <row r="37">
          <cell r="V37">
            <v>260.83333333333331</v>
          </cell>
        </row>
        <row r="46">
          <cell r="V46"/>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40">
          <cell r="F40">
            <v>8310</v>
          </cell>
          <cell r="V40">
            <v>692.5</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F8">
            <v>0</v>
          </cell>
        </row>
        <row r="12">
          <cell r="V12">
            <v>62336.025000000009</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APP 2024 GA "/>
    </sheetNames>
    <sheetDataSet>
      <sheetData sheetId="0">
        <row r="8">
          <cell r="F8">
            <v>46400</v>
          </cell>
          <cell r="V8">
            <v>3666.6666666666665</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PP 2024"/>
      <sheetName val="PAPP 2024 CUATRIMESTRAL"/>
    </sheetNames>
    <sheetDataSet>
      <sheetData sheetId="0" refreshError="1"/>
      <sheetData sheetId="1">
        <row r="45">
          <cell r="AE45">
            <v>80000</v>
          </cell>
        </row>
        <row r="46">
          <cell r="AE46">
            <v>16666.666666666668</v>
          </cell>
        </row>
        <row r="48">
          <cell r="AE48">
            <v>3333.3333333333335</v>
          </cell>
        </row>
        <row r="49">
          <cell r="AE49">
            <v>16666.666666666664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46">
          <cell r="F46">
            <v>20888.28</v>
          </cell>
          <cell r="V46">
            <v>2320.92</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CRONOGRAMA (2)"/>
      <sheetName val="PROPUESTA"/>
    </sheetNames>
    <sheetDataSet>
      <sheetData sheetId="0">
        <row r="9">
          <cell r="F9">
            <v>500</v>
          </cell>
          <cell r="V9">
            <v>125</v>
          </cell>
        </row>
        <row r="11">
          <cell r="V11">
            <v>500</v>
          </cell>
        </row>
        <row r="13">
          <cell r="V13">
            <v>0</v>
          </cell>
        </row>
        <row r="15">
          <cell r="V15">
            <v>0</v>
          </cell>
        </row>
        <row r="17">
          <cell r="X17">
            <v>0</v>
          </cell>
        </row>
        <row r="19">
          <cell r="V19">
            <v>500</v>
          </cell>
        </row>
        <row r="26">
          <cell r="V26">
            <v>342.85714285714289</v>
          </cell>
        </row>
        <row r="32">
          <cell r="V32">
            <v>0</v>
          </cell>
        </row>
        <row r="34">
          <cell r="V34">
            <v>83.333333333333329</v>
          </cell>
        </row>
        <row r="38">
          <cell r="V38">
            <v>111.11111111111111</v>
          </cell>
        </row>
        <row r="40">
          <cell r="V40">
            <v>595.4545454545455</v>
          </cell>
        </row>
        <row r="45">
          <cell r="V45">
            <v>1750</v>
          </cell>
        </row>
        <row r="48">
          <cell r="V48">
            <v>0</v>
          </cell>
        </row>
        <row r="50">
          <cell r="X50">
            <v>850</v>
          </cell>
        </row>
        <row r="55">
          <cell r="V55">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APP 2024 GA "/>
    </sheetNames>
    <sheetDataSet>
      <sheetData sheetId="0">
        <row r="8">
          <cell r="F8">
            <v>33400</v>
          </cell>
        </row>
        <row r="16">
          <cell r="V16">
            <v>83.333333333333329</v>
          </cell>
        </row>
        <row r="19">
          <cell r="V19">
            <v>4873.8095238095239</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2024"/>
    </sheetNames>
    <sheetDataSet>
      <sheetData sheetId="0">
        <row r="8">
          <cell r="F8">
            <v>37400</v>
          </cell>
          <cell r="V8">
            <v>12466.666666666666</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8">
          <cell r="F8">
            <v>43930</v>
          </cell>
          <cell r="V8">
            <v>3660.8333333333335</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OPUESTA"/>
    </sheetNames>
    <sheetDataSet>
      <sheetData sheetId="0">
        <row r="8">
          <cell r="V8">
            <v>2666.666666666667</v>
          </cell>
        </row>
        <row r="13">
          <cell r="V13">
            <v>5208.333333333333</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PROPUESTA"/>
    </sheetNames>
    <sheetDataSet>
      <sheetData sheetId="0">
        <row r="8">
          <cell r="F8">
            <v>10000</v>
          </cell>
          <cell r="V8">
            <v>833.33333333333337</v>
          </cell>
        </row>
        <row r="10">
          <cell r="V10">
            <v>9333.3333333333339</v>
          </cell>
        </row>
        <row r="20">
          <cell r="V20">
            <v>25622.308333333331</v>
          </cell>
        </row>
        <row r="23">
          <cell r="V23">
            <v>416.66666666666669</v>
          </cell>
        </row>
        <row r="26">
          <cell r="V26">
            <v>13131.8575</v>
          </cell>
        </row>
        <row r="30">
          <cell r="V30">
            <v>333.33333333333331</v>
          </cell>
        </row>
        <row r="33">
          <cell r="V33">
            <v>166.66666666666666</v>
          </cell>
        </row>
        <row r="35">
          <cell r="V35">
            <v>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CRONOGRAMA (2)"/>
      <sheetName val="PROPUESTA"/>
    </sheetNames>
    <sheetDataSet>
      <sheetData sheetId="0">
        <row r="21">
          <cell r="F21">
            <v>5000</v>
          </cell>
          <cell r="V21">
            <v>333.33333333333331</v>
          </cell>
        </row>
      </sheetData>
      <sheetData sheetId="1"/>
      <sheetData sheetId="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abSelected="1" topLeftCell="A38" zoomScale="73" zoomScaleNormal="73" workbookViewId="0">
      <selection activeCell="F48" sqref="F48"/>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26</v>
      </c>
      <c r="B2" s="33" t="s">
        <v>79</v>
      </c>
      <c r="C2" s="16">
        <f>+[1]CRONOGRAMA!$V$9</f>
        <v>0</v>
      </c>
      <c r="D2" s="22" t="s">
        <v>76</v>
      </c>
      <c r="E2" s="18" t="s">
        <v>5</v>
      </c>
      <c r="F2" s="3"/>
      <c r="G2" s="3"/>
      <c r="H2" s="3"/>
      <c r="I2" s="3"/>
      <c r="J2" s="3"/>
      <c r="K2" s="3"/>
      <c r="L2" s="3"/>
      <c r="M2" s="3"/>
      <c r="N2" s="3"/>
      <c r="O2" s="3"/>
      <c r="P2" s="3"/>
      <c r="Q2" s="3"/>
      <c r="R2" s="3"/>
      <c r="S2" s="3"/>
      <c r="T2" s="3"/>
      <c r="U2" s="3"/>
      <c r="V2" s="3"/>
      <c r="W2" s="3"/>
      <c r="X2" s="3"/>
      <c r="Y2" s="3"/>
      <c r="Z2" s="3"/>
    </row>
    <row r="3" spans="1:26" ht="37.5" customHeight="1" x14ac:dyDescent="0.3">
      <c r="A3" s="23" t="s">
        <v>78</v>
      </c>
      <c r="B3" s="33" t="s">
        <v>79</v>
      </c>
      <c r="C3" s="16">
        <f>+[2]CRONOGRAMA!$V$46</f>
        <v>2320.92</v>
      </c>
      <c r="D3" s="22" t="s">
        <v>76</v>
      </c>
      <c r="E3" s="18" t="s">
        <v>5</v>
      </c>
      <c r="F3" s="3"/>
      <c r="G3" s="3"/>
      <c r="H3" s="3"/>
      <c r="I3" s="3"/>
      <c r="J3" s="3"/>
      <c r="K3" s="3"/>
      <c r="L3" s="3"/>
      <c r="M3" s="3"/>
      <c r="N3" s="3"/>
      <c r="O3" s="3"/>
      <c r="P3" s="3"/>
      <c r="Q3" s="3"/>
      <c r="R3" s="3"/>
      <c r="S3" s="3"/>
      <c r="T3" s="3"/>
      <c r="U3" s="3"/>
      <c r="V3" s="3"/>
      <c r="W3" s="3"/>
      <c r="X3" s="3"/>
      <c r="Y3" s="3"/>
      <c r="Z3" s="3"/>
    </row>
    <row r="4" spans="1:26" ht="37.5" customHeight="1" x14ac:dyDescent="0.3">
      <c r="A4" s="23" t="s">
        <v>27</v>
      </c>
      <c r="B4" s="33" t="s">
        <v>79</v>
      </c>
      <c r="C4" s="16">
        <f>'[7]PLN cronograma'!$V$8+'[8]OOPP Cronograma'!$V$8</f>
        <v>3500.0000000000005</v>
      </c>
      <c r="D4" s="22" t="s">
        <v>76</v>
      </c>
      <c r="E4" s="18" t="s">
        <v>5</v>
      </c>
      <c r="F4" s="3"/>
      <c r="G4" s="3"/>
      <c r="H4" s="3"/>
      <c r="I4" s="3"/>
      <c r="J4" s="3"/>
      <c r="K4" s="3"/>
      <c r="L4" s="3"/>
      <c r="M4" s="3"/>
      <c r="N4" s="3"/>
      <c r="O4" s="3"/>
      <c r="P4" s="3"/>
      <c r="Q4" s="3"/>
      <c r="R4" s="3"/>
      <c r="S4" s="3"/>
      <c r="T4" s="3"/>
      <c r="U4" s="3"/>
      <c r="V4" s="3"/>
      <c r="W4" s="3"/>
      <c r="X4" s="3"/>
      <c r="Y4" s="3"/>
      <c r="Z4" s="3"/>
    </row>
    <row r="5" spans="1:26" ht="37.5" customHeight="1" x14ac:dyDescent="0.3">
      <c r="A5" s="24" t="s">
        <v>28</v>
      </c>
      <c r="B5" s="33" t="s">
        <v>79</v>
      </c>
      <c r="C5" s="16">
        <f>+[1]CRONOGRAMA!$V$17</f>
        <v>377.77777777777777</v>
      </c>
      <c r="D5" s="22" t="s">
        <v>76</v>
      </c>
      <c r="E5" s="18" t="s">
        <v>5</v>
      </c>
      <c r="F5" s="3"/>
      <c r="G5" s="3"/>
      <c r="H5" s="3"/>
      <c r="I5" s="3"/>
      <c r="J5" s="3"/>
      <c r="K5" s="3"/>
      <c r="L5" s="3"/>
      <c r="M5" s="3"/>
      <c r="N5" s="3"/>
      <c r="O5" s="3"/>
      <c r="P5" s="3"/>
      <c r="Q5" s="3"/>
      <c r="R5" s="3"/>
      <c r="S5" s="3"/>
      <c r="T5" s="3"/>
      <c r="U5" s="3"/>
      <c r="V5" s="3"/>
      <c r="W5" s="3"/>
      <c r="X5" s="3"/>
      <c r="Y5" s="3"/>
      <c r="Z5" s="3"/>
    </row>
    <row r="6" spans="1:26" ht="37.5" customHeight="1" x14ac:dyDescent="0.3">
      <c r="A6" s="25" t="s">
        <v>29</v>
      </c>
      <c r="B6" s="33" t="s">
        <v>79</v>
      </c>
      <c r="C6" s="16">
        <f>+[1]CRONOGRAMA!$V$20</f>
        <v>2232.1944444444443</v>
      </c>
      <c r="D6" s="22" t="s">
        <v>76</v>
      </c>
      <c r="E6" s="18" t="s">
        <v>5</v>
      </c>
      <c r="F6" s="3"/>
      <c r="G6" s="3"/>
      <c r="H6" s="3"/>
      <c r="I6" s="3"/>
      <c r="J6" s="3"/>
      <c r="K6" s="3"/>
      <c r="L6" s="3"/>
      <c r="M6" s="3"/>
      <c r="N6" s="3"/>
      <c r="O6" s="3"/>
      <c r="P6" s="3"/>
      <c r="Q6" s="3"/>
      <c r="R6" s="3"/>
      <c r="S6" s="3"/>
      <c r="T6" s="3"/>
      <c r="U6" s="3"/>
      <c r="V6" s="3"/>
      <c r="W6" s="3"/>
      <c r="X6" s="3"/>
      <c r="Y6" s="3"/>
      <c r="Z6" s="3"/>
    </row>
    <row r="7" spans="1:26" ht="37.5" customHeight="1" x14ac:dyDescent="0.3">
      <c r="A7" s="25" t="s">
        <v>30</v>
      </c>
      <c r="B7" s="33" t="s">
        <v>79</v>
      </c>
      <c r="C7" s="16">
        <f>+[1]CRONOGRAMA!$V$34</f>
        <v>2083.3333333333335</v>
      </c>
      <c r="D7" s="22" t="s">
        <v>76</v>
      </c>
      <c r="E7" s="18" t="s">
        <v>5</v>
      </c>
      <c r="F7" s="3"/>
      <c r="G7" s="3"/>
      <c r="H7" s="3"/>
      <c r="I7" s="3"/>
      <c r="J7" s="3"/>
      <c r="K7" s="3"/>
      <c r="L7" s="3"/>
      <c r="M7" s="3"/>
      <c r="N7" s="3"/>
      <c r="O7" s="3"/>
      <c r="P7" s="3"/>
      <c r="Q7" s="3"/>
      <c r="R7" s="3"/>
      <c r="S7" s="3"/>
      <c r="T7" s="3"/>
      <c r="U7" s="3"/>
      <c r="V7" s="3"/>
      <c r="W7" s="3"/>
      <c r="X7" s="3"/>
      <c r="Y7" s="3"/>
      <c r="Z7" s="3"/>
    </row>
    <row r="8" spans="1:26" ht="37.5" customHeight="1" x14ac:dyDescent="0.3">
      <c r="A8" s="24" t="s">
        <v>31</v>
      </c>
      <c r="B8" s="33" t="s">
        <v>79</v>
      </c>
      <c r="C8" s="16">
        <f>+[1]CRONOGRAMA!$V$37</f>
        <v>260.83333333333331</v>
      </c>
      <c r="D8" s="22" t="s">
        <v>76</v>
      </c>
      <c r="E8" s="18" t="s">
        <v>5</v>
      </c>
      <c r="F8" s="3"/>
      <c r="G8" s="3"/>
      <c r="H8" s="3"/>
      <c r="I8" s="3"/>
      <c r="J8" s="3"/>
      <c r="K8" s="3"/>
      <c r="L8" s="3"/>
      <c r="M8" s="3"/>
      <c r="N8" s="3"/>
      <c r="O8" s="3"/>
      <c r="P8" s="3"/>
      <c r="Q8" s="3"/>
      <c r="R8" s="3"/>
      <c r="S8" s="3"/>
      <c r="T8" s="3"/>
      <c r="U8" s="3"/>
      <c r="V8" s="3"/>
      <c r="W8" s="3"/>
      <c r="X8" s="3"/>
      <c r="Y8" s="3"/>
      <c r="Z8" s="3"/>
    </row>
    <row r="9" spans="1:26" ht="37.5" customHeight="1" x14ac:dyDescent="0.3">
      <c r="A9" s="23" t="s">
        <v>32</v>
      </c>
      <c r="B9" s="33" t="s">
        <v>79</v>
      </c>
      <c r="C9" s="17">
        <v>0</v>
      </c>
      <c r="D9" s="22" t="s">
        <v>76</v>
      </c>
      <c r="E9" s="18" t="s">
        <v>5</v>
      </c>
      <c r="F9" s="3"/>
      <c r="G9" s="3"/>
      <c r="H9" s="3"/>
      <c r="I9" s="3"/>
      <c r="J9" s="3"/>
      <c r="K9" s="3"/>
      <c r="L9" s="3"/>
      <c r="M9" s="3"/>
      <c r="N9" s="3"/>
      <c r="O9" s="3"/>
      <c r="P9" s="3"/>
      <c r="Q9" s="3"/>
      <c r="R9" s="3"/>
      <c r="S9" s="3"/>
      <c r="T9" s="3"/>
      <c r="U9" s="3"/>
      <c r="V9" s="3"/>
      <c r="W9" s="3"/>
      <c r="X9" s="3"/>
      <c r="Y9" s="3"/>
      <c r="Z9" s="3"/>
    </row>
    <row r="10" spans="1:26" ht="37.5" customHeight="1" x14ac:dyDescent="0.3">
      <c r="A10" s="23" t="s">
        <v>33</v>
      </c>
      <c r="B10" s="33" t="s">
        <v>79</v>
      </c>
      <c r="C10" s="16">
        <f>+[1]CRONOGRAMA!$V$12</f>
        <v>0</v>
      </c>
      <c r="D10" s="22" t="s">
        <v>76</v>
      </c>
      <c r="E10" s="18"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23" t="s">
        <v>77</v>
      </c>
      <c r="B11" s="33" t="s">
        <v>79</v>
      </c>
      <c r="C11" s="17">
        <f>+[1]CRONOGRAMA!$V$46</f>
        <v>0</v>
      </c>
      <c r="D11" s="22" t="s">
        <v>76</v>
      </c>
      <c r="E11" s="18"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26" t="s">
        <v>34</v>
      </c>
      <c r="B12" s="33" t="s">
        <v>79</v>
      </c>
      <c r="C12" s="17">
        <f>+[3]CRONOGRAMA!$V$9</f>
        <v>125</v>
      </c>
      <c r="D12" s="22" t="s">
        <v>76</v>
      </c>
      <c r="E12" s="18"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26" t="s">
        <v>35</v>
      </c>
      <c r="B13" s="33" t="s">
        <v>79</v>
      </c>
      <c r="C13" s="17">
        <f>+[3]CRONOGRAMA!$V$11</f>
        <v>500</v>
      </c>
      <c r="D13" s="22" t="s">
        <v>76</v>
      </c>
      <c r="E13" s="18"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23" t="s">
        <v>36</v>
      </c>
      <c r="B14" s="33" t="s">
        <v>79</v>
      </c>
      <c r="C14" s="17">
        <f>+[3]CRONOGRAMA!$V$13</f>
        <v>0</v>
      </c>
      <c r="D14" s="22" t="s">
        <v>76</v>
      </c>
      <c r="E14" s="18"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23" t="s">
        <v>37</v>
      </c>
      <c r="B15" s="33" t="s">
        <v>79</v>
      </c>
      <c r="C15" s="16">
        <f>+[4]PROGRAMADO!$V$16</f>
        <v>83.333333333333329</v>
      </c>
      <c r="D15" s="22" t="s">
        <v>76</v>
      </c>
      <c r="E15" s="18"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23" t="s">
        <v>38</v>
      </c>
      <c r="B16" s="33" t="s">
        <v>79</v>
      </c>
      <c r="C16" s="16">
        <f>+[3]CRONOGRAMA!$V$15</f>
        <v>0</v>
      </c>
      <c r="D16" s="22" t="s">
        <v>76</v>
      </c>
      <c r="E16" s="18"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27" t="s">
        <v>39</v>
      </c>
      <c r="B17" s="33" t="s">
        <v>79</v>
      </c>
      <c r="C17" s="17">
        <v>0</v>
      </c>
      <c r="D17" s="22" t="s">
        <v>76</v>
      </c>
      <c r="E17" s="18"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23" t="s">
        <v>40</v>
      </c>
      <c r="B18" s="33" t="s">
        <v>79</v>
      </c>
      <c r="C18" s="16">
        <f>[9]CRONOGRAMA!V$21+'[8]OOPP Cronograma'!V$35</f>
        <v>333.33333333333331</v>
      </c>
      <c r="D18" s="22" t="s">
        <v>76</v>
      </c>
      <c r="E18" s="18"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23" t="s">
        <v>41</v>
      </c>
      <c r="B19" s="33" t="s">
        <v>79</v>
      </c>
      <c r="C19" s="16">
        <f>+[3]CRONOGRAMA!$V$26</f>
        <v>342.85714285714289</v>
      </c>
      <c r="D19" s="22" t="s">
        <v>76</v>
      </c>
      <c r="E19" s="18"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23" t="s">
        <v>42</v>
      </c>
      <c r="B20" s="33" t="s">
        <v>79</v>
      </c>
      <c r="C20" s="16">
        <f>+[3]CRONOGRAMA!$V$32</f>
        <v>0</v>
      </c>
      <c r="D20" s="22" t="s">
        <v>76</v>
      </c>
      <c r="E20" s="18"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23" t="s">
        <v>43</v>
      </c>
      <c r="B21" s="33" t="s">
        <v>79</v>
      </c>
      <c r="C21" s="17">
        <v>0</v>
      </c>
      <c r="D21" s="22" t="s">
        <v>76</v>
      </c>
      <c r="E21" s="18"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23" t="s">
        <v>44</v>
      </c>
      <c r="B22" s="33" t="s">
        <v>79</v>
      </c>
      <c r="C22" s="16">
        <f>+[3]CRONOGRAMA!$X$17</f>
        <v>0</v>
      </c>
      <c r="D22" s="22" t="s">
        <v>76</v>
      </c>
      <c r="E22" s="18"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23" t="s">
        <v>45</v>
      </c>
      <c r="B23" s="33" t="s">
        <v>79</v>
      </c>
      <c r="C23" s="16">
        <f>+[10]CRONOGRAMA!V$40+'[8]OOPP Cronograma'!V$33</f>
        <v>859.16666666666663</v>
      </c>
      <c r="D23" s="22" t="s">
        <v>76</v>
      </c>
      <c r="E23" s="18"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23" t="s">
        <v>46</v>
      </c>
      <c r="B24" s="33" t="s">
        <v>79</v>
      </c>
      <c r="C24" s="16">
        <v>0</v>
      </c>
      <c r="D24" s="22" t="s">
        <v>76</v>
      </c>
      <c r="E24" s="18"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23" t="s">
        <v>47</v>
      </c>
      <c r="B25" s="33" t="s">
        <v>79</v>
      </c>
      <c r="C25" s="16">
        <v>0</v>
      </c>
      <c r="D25" s="22" t="s">
        <v>76</v>
      </c>
      <c r="E25" s="18"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24" t="s">
        <v>48</v>
      </c>
      <c r="B26" s="33" t="s">
        <v>79</v>
      </c>
      <c r="C26" s="16">
        <f>+[3]CRONOGRAMA!$V$45</f>
        <v>1750</v>
      </c>
      <c r="D26" s="22" t="s">
        <v>76</v>
      </c>
      <c r="E26" s="18"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8" t="s">
        <v>49</v>
      </c>
      <c r="B27" s="33" t="s">
        <v>79</v>
      </c>
      <c r="C27" s="16">
        <f>+[3]CRONOGRAMA!$V$48</f>
        <v>0</v>
      </c>
      <c r="D27" s="22" t="s">
        <v>76</v>
      </c>
      <c r="E27" s="18"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8" t="s">
        <v>50</v>
      </c>
      <c r="B28" s="33" t="s">
        <v>79</v>
      </c>
      <c r="C28" s="16">
        <f>+[3]CRONOGRAMA!$X$50</f>
        <v>850</v>
      </c>
      <c r="D28" s="22" t="s">
        <v>76</v>
      </c>
      <c r="E28" s="18"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8" t="s">
        <v>51</v>
      </c>
      <c r="B29" s="33" t="s">
        <v>79</v>
      </c>
      <c r="C29" s="16">
        <f>'[7]PLN cronograma'!$V$13+'[8]OOPP Cronograma'!$V$10</f>
        <v>14541.666666666668</v>
      </c>
      <c r="D29" s="22" t="s">
        <v>76</v>
      </c>
      <c r="E29" s="18"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23" t="s">
        <v>52</v>
      </c>
      <c r="B30" s="33" t="s">
        <v>79</v>
      </c>
      <c r="C30" s="16">
        <f>'[7]PLN cronograma'!$V$13+'[8]OOPP Cronograma'!$V$10</f>
        <v>14541.666666666668</v>
      </c>
      <c r="D30" s="22" t="s">
        <v>76</v>
      </c>
      <c r="E30" s="18"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9" t="s">
        <v>53</v>
      </c>
      <c r="B31" s="33" t="s">
        <v>79</v>
      </c>
      <c r="C31" s="16">
        <f>'[13]PAPP 2024 CUATRIMESTRAL'!$AE$45</f>
        <v>80000</v>
      </c>
      <c r="D31" s="22" t="s">
        <v>76</v>
      </c>
      <c r="E31" s="18"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23" t="s">
        <v>54</v>
      </c>
      <c r="B32" s="33" t="s">
        <v>79</v>
      </c>
      <c r="C32" s="16">
        <f>'[13]PAPP 2024 CUATRIMESTRAL'!$AE$46</f>
        <v>16666.666666666668</v>
      </c>
      <c r="D32" s="22" t="s">
        <v>76</v>
      </c>
      <c r="E32" s="18"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23" t="s">
        <v>55</v>
      </c>
      <c r="B33" s="33" t="s">
        <v>79</v>
      </c>
      <c r="C33" s="16">
        <f>+'[11]AAPP Cronograma'!V$12</f>
        <v>62336.025000000009</v>
      </c>
      <c r="D33" s="22" t="s">
        <v>76</v>
      </c>
      <c r="E33" s="18"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23" t="s">
        <v>56</v>
      </c>
      <c r="B34" s="33" t="s">
        <v>79</v>
      </c>
      <c r="C34" s="16">
        <f>'[13]PAPP 2024 CUATRIMESTRAL'!$AE$48</f>
        <v>3333.3333333333335</v>
      </c>
      <c r="D34" s="22" t="s">
        <v>76</v>
      </c>
      <c r="E34" s="18"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23" t="s">
        <v>57</v>
      </c>
      <c r="B35" s="33" t="s">
        <v>79</v>
      </c>
      <c r="C35" s="16">
        <f>'[13]PAPP 2024 CUATRIMESTRAL'!$AE$49</f>
        <v>16666.666666666664</v>
      </c>
      <c r="D35" s="22" t="s">
        <v>76</v>
      </c>
      <c r="E35" s="18"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30" t="s">
        <v>58</v>
      </c>
      <c r="B36" s="33" t="s">
        <v>79</v>
      </c>
      <c r="C36" s="16">
        <f>'[8]OOPP Cronograma'!V20</f>
        <v>25622.308333333331</v>
      </c>
      <c r="D36" s="22" t="s">
        <v>76</v>
      </c>
      <c r="E36" s="18"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24" t="s">
        <v>59</v>
      </c>
      <c r="B37" s="33" t="s">
        <v>79</v>
      </c>
      <c r="C37" s="16">
        <f>'[8]OOPP Cronograma'!V23</f>
        <v>416.66666666666669</v>
      </c>
      <c r="D37" s="22" t="s">
        <v>76</v>
      </c>
      <c r="E37" s="18"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8" t="s">
        <v>60</v>
      </c>
      <c r="B38" s="33" t="s">
        <v>79</v>
      </c>
      <c r="C38" s="16">
        <f>'[8]OOPP Cronograma'!V26</f>
        <v>13131.8575</v>
      </c>
      <c r="D38" s="22" t="s">
        <v>76</v>
      </c>
      <c r="E38" s="18"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8" t="s">
        <v>61</v>
      </c>
      <c r="B39" s="33" t="s">
        <v>79</v>
      </c>
      <c r="C39" s="16">
        <f>'[8]OOPP Cronograma'!V30</f>
        <v>333.33333333333331</v>
      </c>
      <c r="D39" s="22" t="s">
        <v>76</v>
      </c>
      <c r="E39" s="18"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8" t="s">
        <v>62</v>
      </c>
      <c r="B40" s="33" t="s">
        <v>79</v>
      </c>
      <c r="C40" s="16">
        <f>+[3]CRONOGRAMA!$V$55</f>
        <v>0</v>
      </c>
      <c r="D40" s="22" t="s">
        <v>76</v>
      </c>
      <c r="E40" s="18"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23" t="s">
        <v>63</v>
      </c>
      <c r="B41" s="33" t="s">
        <v>79</v>
      </c>
      <c r="C41" s="16">
        <f>+[3]CRONOGRAMA!$V$34</f>
        <v>83.333333333333329</v>
      </c>
      <c r="D41" s="22" t="s">
        <v>76</v>
      </c>
      <c r="E41" s="18"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23" t="s">
        <v>64</v>
      </c>
      <c r="B42" s="33" t="s">
        <v>79</v>
      </c>
      <c r="C42" s="16">
        <f>+[3]CRONOGRAMA!$V$19</f>
        <v>500</v>
      </c>
      <c r="D42" s="22" t="s">
        <v>76</v>
      </c>
      <c r="E42" s="18"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31" t="s">
        <v>65</v>
      </c>
      <c r="B43" s="33" t="s">
        <v>79</v>
      </c>
      <c r="C43" s="17">
        <v>0</v>
      </c>
      <c r="D43" s="22" t="s">
        <v>76</v>
      </c>
      <c r="E43" s="18"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32" t="s">
        <v>66</v>
      </c>
      <c r="B44" s="33" t="s">
        <v>79</v>
      </c>
      <c r="C44" s="17">
        <f>+[3]CRONOGRAMA!$V$38</f>
        <v>111.11111111111111</v>
      </c>
      <c r="D44" s="22" t="s">
        <v>76</v>
      </c>
      <c r="E44" s="18"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23" t="s">
        <v>67</v>
      </c>
      <c r="B45" s="33" t="s">
        <v>79</v>
      </c>
      <c r="C45" s="17">
        <v>0</v>
      </c>
      <c r="D45" s="22" t="s">
        <v>76</v>
      </c>
      <c r="E45" s="18"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24" t="s">
        <v>68</v>
      </c>
      <c r="B46" s="33" t="s">
        <v>79</v>
      </c>
      <c r="C46" s="16">
        <f>+[3]CRONOGRAMA!$V$40</f>
        <v>595.4545454545455</v>
      </c>
      <c r="D46" s="22" t="s">
        <v>76</v>
      </c>
      <c r="E46" s="18"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23" t="s">
        <v>69</v>
      </c>
      <c r="B47" s="33" t="s">
        <v>79</v>
      </c>
      <c r="C47" s="16">
        <f>+[4]PROGRAMADO!$V$19+[5]CRONOGRAMA!$V$8</f>
        <v>17340.476190476191</v>
      </c>
      <c r="D47" s="22" t="s">
        <v>76</v>
      </c>
      <c r="E47" s="18"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23" t="s">
        <v>70</v>
      </c>
      <c r="B48" s="33" t="s">
        <v>79</v>
      </c>
      <c r="C48" s="16">
        <f>[12]PROGRAMADO!V8</f>
        <v>3666.6666666666665</v>
      </c>
      <c r="D48" s="22" t="s">
        <v>76</v>
      </c>
      <c r="E48" s="18"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23" t="s">
        <v>71</v>
      </c>
      <c r="B49" s="33" t="s">
        <v>79</v>
      </c>
      <c r="C49" s="16">
        <f>+[6]cronograma!$V$8</f>
        <v>3660.8333333333335</v>
      </c>
      <c r="D49" s="22" t="s">
        <v>76</v>
      </c>
      <c r="E49" s="18"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4" t="s">
        <v>80</v>
      </c>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topLeftCell="B1" workbookViewId="0">
      <selection activeCell="C9" sqref="C9"/>
    </sheetView>
  </sheetViews>
  <sheetFormatPr baseColWidth="10" defaultColWidth="14.44140625" defaultRowHeight="15" customHeight="1" x14ac:dyDescent="0.3"/>
  <cols>
    <col min="1" max="22" width="69.6640625" customWidth="1"/>
  </cols>
  <sheetData>
    <row r="1" spans="1:22" ht="40.5" customHeight="1" x14ac:dyDescent="0.3">
      <c r="A1" s="5" t="s">
        <v>6</v>
      </c>
      <c r="B1" s="20">
        <v>45386</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72</v>
      </c>
      <c r="C3" s="3"/>
      <c r="D3" s="3"/>
      <c r="E3" s="3"/>
      <c r="F3" s="3"/>
      <c r="G3" s="3"/>
      <c r="H3" s="3"/>
      <c r="I3" s="3"/>
      <c r="J3" s="3"/>
      <c r="K3" s="3"/>
      <c r="L3" s="3"/>
      <c r="M3" s="3"/>
      <c r="N3" s="3"/>
      <c r="O3" s="3"/>
      <c r="P3" s="3"/>
      <c r="Q3" s="3"/>
      <c r="R3" s="3"/>
      <c r="S3" s="3"/>
      <c r="T3" s="3"/>
      <c r="U3" s="3"/>
      <c r="V3" s="3"/>
    </row>
    <row r="4" spans="1:22" ht="40.5" customHeight="1" x14ac:dyDescent="0.3">
      <c r="A4" s="5" t="s">
        <v>10</v>
      </c>
      <c r="B4" s="4" t="s">
        <v>73</v>
      </c>
      <c r="C4" s="3"/>
      <c r="D4" s="3"/>
      <c r="E4" s="3"/>
      <c r="F4" s="3"/>
      <c r="G4" s="3"/>
      <c r="H4" s="3"/>
      <c r="I4" s="3"/>
      <c r="J4" s="3"/>
      <c r="K4" s="3"/>
      <c r="L4" s="3"/>
      <c r="M4" s="3"/>
      <c r="N4" s="3"/>
      <c r="O4" s="3"/>
      <c r="P4" s="3"/>
      <c r="Q4" s="3"/>
      <c r="R4" s="3"/>
      <c r="S4" s="3"/>
      <c r="T4" s="3"/>
      <c r="U4" s="3"/>
      <c r="V4" s="3"/>
    </row>
    <row r="5" spans="1:22" ht="40.5" customHeight="1" x14ac:dyDescent="0.3">
      <c r="A5" s="5" t="s">
        <v>11</v>
      </c>
      <c r="B5" s="21" t="s">
        <v>74</v>
      </c>
      <c r="C5" s="3"/>
      <c r="D5" s="3"/>
      <c r="E5" s="3"/>
      <c r="F5" s="3"/>
      <c r="G5" s="3"/>
      <c r="H5" s="3"/>
      <c r="I5" s="3"/>
      <c r="J5" s="3"/>
      <c r="K5" s="3"/>
      <c r="L5" s="3"/>
      <c r="M5" s="3"/>
      <c r="N5" s="3"/>
      <c r="O5" s="3"/>
      <c r="P5" s="3"/>
      <c r="Q5" s="3"/>
      <c r="R5" s="3"/>
      <c r="S5" s="3"/>
      <c r="T5" s="3"/>
      <c r="U5" s="3"/>
      <c r="V5" s="3"/>
    </row>
    <row r="6" spans="1:22" ht="40.5" customHeight="1" x14ac:dyDescent="0.3">
      <c r="A6" s="5" t="s">
        <v>12</v>
      </c>
      <c r="B6" s="4" t="s">
        <v>75</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2024-05-10T15:04:27Z</dcterms:modified>
</cp:coreProperties>
</file>